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Solicitudes" sheetId="2" state="visible" r:id="rId4"/>
    <sheet name="Prueb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<sst xmlns="http://schemas.openxmlformats.org/spreadsheetml/2006/main" count="195" uniqueCount="125">
  <si>
    <t xml:space="preserve">Solicitudes de información · Escuela NR</t>
  </si>
  <si>
    <t xml:space="preserve">Registro generado por el flujo de n8n durante las pruebas (datos de prueba, correos anonimizados).</t>
  </si>
  <si>
    <t xml:space="preserve">Indicadores</t>
  </si>
  <si>
    <t xml:space="preserve">Solicitudes registradas</t>
  </si>
  <si>
    <t xml:space="preserve">Personas distintas</t>
  </si>
  <si>
    <t xml:space="preserve">Prioridad alta</t>
  </si>
  <si>
    <t xml:space="preserve">Tiempo habitual hasta el envío (mediana, s)</t>
  </si>
  <si>
    <t xml:space="preserve">Tiempo máximo (s)</t>
  </si>
  <si>
    <t xml:space="preserve">Correos con texto de la IA</t>
  </si>
  <si>
    <t xml:space="preserve">Correos no enviados</t>
  </si>
  <si>
    <t xml:space="preserve">Por prioridad</t>
  </si>
  <si>
    <t xml:space="preserve">Solicitudes</t>
  </si>
  <si>
    <t xml:space="preserve">% del total</t>
  </si>
  <si>
    <t xml:space="preserve">Alta</t>
  </si>
  <si>
    <t xml:space="preserve">Media</t>
  </si>
  <si>
    <t xml:space="preserve">Baja</t>
  </si>
  <si>
    <t xml:space="preserve">Por curso</t>
  </si>
  <si>
    <t xml:space="preserve">Básico de lencería femenina</t>
  </si>
  <si>
    <t xml:space="preserve">Básico en trajes de baño</t>
  </si>
  <si>
    <t xml:space="preserve">Técnico laboral en patronaje y confección</t>
  </si>
  <si>
    <t xml:space="preserve">Vacacional de modistería</t>
  </si>
  <si>
    <t xml:space="preserve">Por canal</t>
  </si>
  <si>
    <t xml:space="preserve">Instagram</t>
  </si>
  <si>
    <t xml:space="preserve">Me lo recomendaron</t>
  </si>
  <si>
    <t xml:space="preserve">Pasé por la escuela</t>
  </si>
  <si>
    <t xml:space="preserve">WhatsApp</t>
  </si>
  <si>
    <t xml:space="preserve">Texto del correo</t>
  </si>
  <si>
    <t xml:space="preserve">IA</t>
  </si>
  <si>
    <t xml:space="preserve">Plantilla</t>
  </si>
  <si>
    <t xml:space="preserve">Código</t>
  </si>
  <si>
    <t xml:space="preserve">Fecha</t>
  </si>
  <si>
    <t xml:space="preserve">Hora</t>
  </si>
  <si>
    <t xml:space="preserve">Nombre</t>
  </si>
  <si>
    <t xml:space="preserve">Correo</t>
  </si>
  <si>
    <t xml:space="preserve">Curso</t>
  </si>
  <si>
    <t xml:space="preserve">Horario</t>
  </si>
  <si>
    <t xml:space="preserve">Quiere empezar</t>
  </si>
  <si>
    <t xml:space="preserve">Canal</t>
  </si>
  <si>
    <t xml:space="preserve">Mensaje</t>
  </si>
  <si>
    <t xml:space="preserve">Prioridad</t>
  </si>
  <si>
    <t xml:space="preserve">Estado</t>
  </si>
  <si>
    <t xml:space="preserve">Envío confirmación</t>
  </si>
  <si>
    <t xml:space="preserve">Intentos</t>
  </si>
  <si>
    <t xml:space="preserve">Segundos hasta el envío</t>
  </si>
  <si>
    <t xml:space="preserve">SOL-0001</t>
  </si>
  <si>
    <t xml:space="preserve">Laura Perez</t>
  </si>
  <si>
    <t xml:space="preserve">laura.perez@ejemplo.com</t>
  </si>
  <si>
    <t xml:space="preserve">Mañana</t>
  </si>
  <si>
    <t xml:space="preserve">En los próximos 3 meses</t>
  </si>
  <si>
    <t xml:space="preserve">Nunca he cosido a máquina, ¿puedo empezar igual? Y si trabajo por las mañanas, ¿podría ir los sábados?</t>
  </si>
  <si>
    <t xml:space="preserve">Pendiente</t>
  </si>
  <si>
    <t xml:space="preserve">Enviado</t>
  </si>
  <si>
    <t xml:space="preserve">SOL-0002</t>
  </si>
  <si>
    <t xml:space="preserve">¿Tengo que llevar mis propias telas o las ponen ustedes?</t>
  </si>
  <si>
    <t xml:space="preserve">SOL-0003</t>
  </si>
  <si>
    <t xml:space="preserve">Andrea Gómez</t>
  </si>
  <si>
    <t xml:space="preserve">andrea.gomez@ejemplo.com</t>
  </si>
  <si>
    <t xml:space="preserve">Tarde</t>
  </si>
  <si>
    <t xml:space="preserve">Este mes</t>
  </si>
  <si>
    <t xml:space="preserve">¿Hay plazas para las vacaciones de diciembre?</t>
  </si>
  <si>
    <t xml:space="preserve">SOL-0004</t>
  </si>
  <si>
    <t xml:space="preserve">Prueba Error</t>
  </si>
  <si>
    <t xml:space="preserve">prueba.error@ejemplo.com</t>
  </si>
  <si>
    <t xml:space="preserve">Me da igual</t>
  </si>
  <si>
    <t xml:space="preserve">—</t>
  </si>
  <si>
    <t xml:space="preserve">SOL-0005</t>
  </si>
  <si>
    <t xml:space="preserve">Camila Ospino</t>
  </si>
  <si>
    <t xml:space="preserve">camila.ospino@ejemplo.com</t>
  </si>
  <si>
    <t xml:space="preserve">Quiero aprovechar las vacaciones de diciembre, ¿cuántas horas son al día?</t>
  </si>
  <si>
    <t xml:space="preserve">SOL-0006</t>
  </si>
  <si>
    <t xml:space="preserve">Natalia Mejia</t>
  </si>
  <si>
    <t xml:space="preserve">natalia.mejia@ejemplo.com</t>
  </si>
  <si>
    <t xml:space="preserve">Solo me estoy informando</t>
  </si>
  <si>
    <t xml:space="preserve">¿Qué materiales hay que comprar?</t>
  </si>
  <si>
    <t xml:space="preserve">SOL-0007</t>
  </si>
  <si>
    <t xml:space="preserve">Andrés Polo</t>
  </si>
  <si>
    <t xml:space="preserve">andres.polo@ejemplo.com</t>
  </si>
  <si>
    <t xml:space="preserve">N.º</t>
  </si>
  <si>
    <t xml:space="preserve">Prueba</t>
  </si>
  <si>
    <t xml:space="preserve">Qué hice</t>
  </si>
  <si>
    <t xml:space="preserve">Qué esperaba</t>
  </si>
  <si>
    <t xml:space="preserve">Dónde se ve</t>
  </si>
  <si>
    <t xml:space="preserve">Resultado</t>
  </si>
  <si>
    <t xml:space="preserve">1</t>
  </si>
  <si>
    <t xml:space="preserve">Solicitud correcta</t>
  </si>
  <si>
    <t xml:space="preserve">Formulario completo con datos reales de prueba</t>
  </si>
  <si>
    <t xml:space="preserve">Confirmación con código, correo a la persona y aviso a la escuela</t>
  </si>
  <si>
    <t xml:space="preserve">SOL-0001, SOL-0003, SOL-0005</t>
  </si>
  <si>
    <t xml:space="preserve">Correcto</t>
  </si>
  <si>
    <t xml:space="preserve">2</t>
  </si>
  <si>
    <t xml:space="preserve">Envío duplicado</t>
  </si>
  <si>
    <t xml:space="preserve">Mismo correo y mismo curso dos veces seguidas</t>
  </si>
  <si>
    <t xml:space="preserve">Aviso «Ya tenemos tu solicitud», sin fila ni correo nuevos</t>
  </si>
  <si>
    <t xml:space="preserve">Repetición de SOL-0001</t>
  </si>
  <si>
    <t xml:space="preserve">3</t>
  </si>
  <si>
    <t xml:space="preserve">Mismo correo, otro curso</t>
  </si>
  <si>
    <t xml:space="preserve">La misma persona pide otro curso</t>
  </si>
  <si>
    <t xml:space="preserve">Se registra como solicitud nueva</t>
  </si>
  <si>
    <t xml:space="preserve">4</t>
  </si>
  <si>
    <t xml:space="preserve">Campo obligatorio vacío</t>
  </si>
  <si>
    <t xml:space="preserve">Enviar sin nombre</t>
  </si>
  <si>
    <t xml:space="preserve">El formulario no deja enviarlo</t>
  </si>
  <si>
    <t xml:space="preserve">Sin registro</t>
  </si>
  <si>
    <t xml:space="preserve">5</t>
  </si>
  <si>
    <t xml:space="preserve">Correo mal escrito</t>
  </si>
  <si>
    <t xml:space="preserve">Correo sin dominio completo</t>
  </si>
  <si>
    <t xml:space="preserve">El formulario lo bloquea; el flujo lo volvería a comprobar</t>
  </si>
  <si>
    <t xml:space="preserve">6</t>
  </si>
  <si>
    <t xml:space="preserve">La IA no responde</t>
  </si>
  <si>
    <t xml:space="preserve">Varias solicitudes seguidas (límite de Gemini)</t>
  </si>
  <si>
    <t xml:space="preserve">Correo con texto estándar, marcado como «Plantilla»</t>
  </si>
  <si>
    <t xml:space="preserve">SOL-0006, SOL-0007</t>
  </si>
  <si>
    <t xml:space="preserve">7</t>
  </si>
  <si>
    <t xml:space="preserve">Falla el correo</t>
  </si>
  <si>
    <t xml:space="preserve">Copia del flujo con el envío forzado a fallar</t>
  </si>
  <si>
    <t xml:space="preserve">3 intentos, estado «Error» con el motivo, la persona ve su confirmación</t>
  </si>
  <si>
    <t xml:space="preserve">Copia de pruebas</t>
  </si>
  <si>
    <t xml:space="preserve">8</t>
  </si>
  <si>
    <t xml:space="preserve">Reenvío de pendientes</t>
  </si>
  <si>
    <t xml:space="preserve">Ejecutar el flujo de reenvío tras la prueba 7</t>
  </si>
  <si>
    <t xml:space="preserve">La solicitud pasa a «Enviado (reintento)», intentos = 2</t>
  </si>
  <si>
    <t xml:space="preserve">9</t>
  </si>
  <si>
    <t xml:space="preserve">Error inesperado</t>
  </si>
  <si>
    <t xml:space="preserve">Copia del flujo con un fallo en la validación</t>
  </si>
  <si>
    <t xml:space="preserve">Fila en la tabla de errores y aviso por correo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</si>
</sst>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"/>
    <numFmt numFmtId="167" formatCode="0%"/>
    <numFmt numFmtId="168" formatCode="General"/>
    <numFmt numFmtId="169" formatCode="dd/mm/yyyy"/>
    <numFmt numFmtId="170" formatCode="hh:mm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328"/>
      <name val="Georgia"/>
      <family val="0"/>
      <charset val="1"/>
    </font>
    <font>
      <i val="true"/>
      <sz val="9"/>
      <color rgb="FF6A6F76"/>
      <name val="Aptos Narrow"/>
      <family val="0"/>
      <charset val="1"/>
    </font>
    <font>
      <b val="true"/>
      <sz val="11"/>
      <color rgb="FF1F2328"/>
      <name val="Aptos Narrow"/>
      <family val="0"/>
      <charset val="1"/>
    </font>
    <font>
      <sz val="10"/>
      <color rgb="FF1F2328"/>
      <name val="Aptos Narrow"/>
      <family val="0"/>
      <charset val="1"/>
    </font>
    <font>
      <b val="true"/>
      <sz val="12"/>
      <color rgb="FFA8472E"/>
      <name val="Aptos Narrow"/>
      <family val="0"/>
      <charset val="1"/>
    </font>
    <font>
      <b val="true"/>
      <sz val="11"/>
      <color rgb="FFA8472E"/>
      <name val="Aptos Narrow"/>
      <family val="0"/>
      <charset val="1"/>
    </font>
    <font>
      <sz val="9"/>
      <color rgb="FF6A6F76"/>
      <name val="Aptos Narrow"/>
      <family val="0"/>
      <charset val="1"/>
    </font>
    <font>
      <sz val="10"/>
      <name val="Aptos Narrow"/>
      <family val="0"/>
      <charset val="1"/>
    </font>
    <font>
      <b val="true"/>
      <sz val="10"/>
      <color rgb="FF1F2328"/>
      <name val="Aptos Narrow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3EEE7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8D2CA"/>
      </bottom>
      <diagonal/>
    </border>
    <border diagonalUp="false" diagonalDown="false">
      <left/>
      <right/>
      <top/>
      <bottom style="medium">
        <color rgb="FF1F232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1F2328"/>
          <bgColor rgb="FF000000"/>
        </patternFill>
      </fill>
    </dxf>
  </dxfs>
  <colors>
    <indexedColors>
      <rgbColor rgb="FF000000"/>
      <rgbColor rgb="FFF3EE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2C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A6F76"/>
      <rgbColor rgb="FF969696"/>
      <rgbColor rgb="FF003366"/>
      <rgbColor rgb="FF339966"/>
      <rgbColor rgb="FF003300"/>
      <rgbColor rgb="FF333300"/>
      <rgbColor rgb="FFA8472E"/>
      <rgbColor rgb="FF993366"/>
      <rgbColor rgb="FF333399"/>
      <rgbColor rgb="FF1F23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Solicitudes" displayName="Solicitudes" ref="A1:P8" headerRowCount="1" totalsRowCount="0" totalsRowShown="0">
  <autoFilter ref="A1:P8"/>
  <tableColumns count="16">
    <tableColumn id="1" name="Código"/>
    <tableColumn id="2" name="Fecha"/>
    <tableColumn id="3" name="Hora"/>
    <tableColumn id="4" name="Nombre"/>
    <tableColumn id="5" name="Correo"/>
    <tableColumn id="6" name="Curso"/>
    <tableColumn id="7" name="Horario"/>
    <tableColumn id="8" name="Quiere empezar"/>
    <tableColumn id="9" name="Canal"/>
    <tableColumn id="10" name="Mensaje"/>
    <tableColumn id="11" name="Prioridad"/>
    <tableColumn id="12" name="Estado"/>
    <tableColumn id="13" name="Envío confirmación"/>
    <tableColumn id="14" name="Intentos"/>
    <tableColumn id="15" name="Texto del correo"/>
    <tableColumn id="16" name="Segundos hasta el envío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4" min="3" style="0" width="13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4" t="s">
        <v>3</v>
      </c>
      <c r="C7" s="5" t="n">
        <f aca="false">COUNTA(Solicitudes[Código])</f>
        <v>7</v>
      </c>
    </row>
    <row r="8" customFormat="false" ht="15" hidden="false" customHeight="false" outlineLevel="0" collapsed="false">
      <c r="B8" s="4" t="s">
        <v>4</v>
      </c>
      <c r="C8" s="5" t="n">
        <f aca="false">SUMPRODUCT(1/COUNTIF(Solicitudes[Correo],Solicitudes[Correo]))</f>
        <v>6</v>
      </c>
    </row>
    <row r="9" customFormat="false" ht="15" hidden="false" customHeight="false" outlineLevel="0" collapsed="false">
      <c r="B9" s="4" t="s">
        <v>5</v>
      </c>
      <c r="C9" s="5" t="n">
        <f aca="false">COUNTIF(Solicitudes[Prioridad],"Alta")</f>
        <v>4</v>
      </c>
    </row>
    <row r="10" customFormat="false" ht="15" hidden="false" customHeight="false" outlineLevel="0" collapsed="false">
      <c r="B10" s="4" t="s">
        <v>6</v>
      </c>
      <c r="C10" s="6" t="n">
        <f aca="false">MEDIAN(Solicitudes[Segundos hasta el envío])</f>
        <v>9</v>
      </c>
    </row>
    <row r="11" customFormat="false" ht="15" hidden="false" customHeight="false" outlineLevel="0" collapsed="false">
      <c r="B11" s="4" t="s">
        <v>7</v>
      </c>
      <c r="C11" s="6" t="n">
        <f aca="false">MAX(Solicitudes[Segundos hasta el envío])</f>
        <v>10.9</v>
      </c>
    </row>
    <row r="12" customFormat="false" ht="15" hidden="false" customHeight="false" outlineLevel="0" collapsed="false">
      <c r="B12" s="4" t="s">
        <v>8</v>
      </c>
      <c r="C12" s="7" t="n">
        <f aca="false">COUNTIF(Solicitudes[Texto del correo],"IA")/C7</f>
        <v>0.714285714285714</v>
      </c>
    </row>
    <row r="13" customFormat="false" ht="15" hidden="false" customHeight="false" outlineLevel="0" collapsed="false">
      <c r="B13" s="4" t="s">
        <v>9</v>
      </c>
      <c r="C13" s="5" t="n">
        <f aca="false">COUNTIF(Solicitudes[Envío confirmación],"Error")</f>
        <v>0</v>
      </c>
    </row>
    <row r="15" customFormat="false" ht="15" hidden="false" customHeight="false" outlineLevel="0" collapsed="false">
      <c r="B15" s="8" t="s">
        <v>10</v>
      </c>
      <c r="C15" s="9" t="s">
        <v>11</v>
      </c>
      <c r="D15" s="9" t="s">
        <v>12</v>
      </c>
    </row>
    <row r="16" customFormat="false" ht="15" hidden="false" customHeight="false" outlineLevel="0" collapsed="false">
      <c r="B16" s="4" t="s">
        <v>13</v>
      </c>
      <c r="C16" s="10" t="n">
        <f aca="false">COUNTIF(Solicitudes[Prioridad],B16)</f>
        <v>4</v>
      </c>
      <c r="D16" s="11" t="n">
        <f aca="false">IFERROR(C16/$C$7,0)</f>
        <v>0.571428571428571</v>
      </c>
    </row>
    <row r="17" customFormat="false" ht="15" hidden="false" customHeight="false" outlineLevel="0" collapsed="false">
      <c r="B17" s="4" t="s">
        <v>14</v>
      </c>
      <c r="C17" s="10" t="n">
        <f aca="false">COUNTIF(Solicitudes[Prioridad],B17)</f>
        <v>2</v>
      </c>
      <c r="D17" s="11" t="n">
        <f aca="false">IFERROR(C17/$C$7,0)</f>
        <v>0.285714285714286</v>
      </c>
    </row>
    <row r="18" customFormat="false" ht="15" hidden="false" customHeight="false" outlineLevel="0" collapsed="false">
      <c r="B18" s="4" t="s">
        <v>15</v>
      </c>
      <c r="C18" s="10" t="n">
        <f aca="false">COUNTIF(Solicitudes[Prioridad],B18)</f>
        <v>1</v>
      </c>
      <c r="D18" s="11" t="n">
        <f aca="false">IFERROR(C18/$C$7,0)</f>
        <v>0.142857142857143</v>
      </c>
    </row>
    <row r="20" customFormat="false" ht="15" hidden="false" customHeight="false" outlineLevel="0" collapsed="false">
      <c r="B20" s="8" t="s">
        <v>16</v>
      </c>
      <c r="C20" s="9" t="s">
        <v>11</v>
      </c>
      <c r="D20" s="9" t="s">
        <v>12</v>
      </c>
    </row>
    <row r="21" customFormat="false" ht="15" hidden="false" customHeight="false" outlineLevel="0" collapsed="false">
      <c r="B21" s="4" t="s">
        <v>17</v>
      </c>
      <c r="C21" s="10" t="n">
        <f aca="false">COUNTIF(Solicitudes[Curso],B21)</f>
        <v>1</v>
      </c>
      <c r="D21" s="11" t="n">
        <f aca="false">IFERROR(C21/$C$7,0)</f>
        <v>0.142857142857143</v>
      </c>
    </row>
    <row r="22" customFormat="false" ht="15" hidden="false" customHeight="false" outlineLevel="0" collapsed="false">
      <c r="B22" s="4" t="s">
        <v>18</v>
      </c>
      <c r="C22" s="10" t="n">
        <f aca="false">COUNTIF(Solicitudes[Curso],B22)</f>
        <v>3</v>
      </c>
      <c r="D22" s="11" t="n">
        <f aca="false">IFERROR(C22/$C$7,0)</f>
        <v>0.428571428571429</v>
      </c>
    </row>
    <row r="23" customFormat="false" ht="15" hidden="false" customHeight="false" outlineLevel="0" collapsed="false">
      <c r="B23" s="4" t="s">
        <v>19</v>
      </c>
      <c r="C23" s="10" t="n">
        <f aca="false">COUNTIF(Solicitudes[Curso],B23)</f>
        <v>1</v>
      </c>
      <c r="D23" s="11" t="n">
        <f aca="false">IFERROR(C23/$C$7,0)</f>
        <v>0.142857142857143</v>
      </c>
    </row>
    <row r="24" customFormat="false" ht="15" hidden="false" customHeight="false" outlineLevel="0" collapsed="false">
      <c r="B24" s="4" t="s">
        <v>20</v>
      </c>
      <c r="C24" s="10" t="n">
        <f aca="false">COUNTIF(Solicitudes[Curso],B24)</f>
        <v>2</v>
      </c>
      <c r="D24" s="11" t="n">
        <f aca="false">IFERROR(C24/$C$7,0)</f>
        <v>0.285714285714286</v>
      </c>
    </row>
    <row r="26" customFormat="false" ht="15" hidden="false" customHeight="false" outlineLevel="0" collapsed="false">
      <c r="B26" s="8" t="s">
        <v>21</v>
      </c>
      <c r="C26" s="9" t="s">
        <v>11</v>
      </c>
      <c r="D26" s="9" t="s">
        <v>12</v>
      </c>
    </row>
    <row r="27" customFormat="false" ht="15" hidden="false" customHeight="false" outlineLevel="0" collapsed="false">
      <c r="B27" s="4" t="s">
        <v>22</v>
      </c>
      <c r="C27" s="10" t="n">
        <f aca="false">COUNTIF(Solicitudes[Canal],B27)</f>
        <v>1</v>
      </c>
      <c r="D27" s="11" t="n">
        <f aca="false">IFERROR(C27/$C$7,0)</f>
        <v>0.142857142857143</v>
      </c>
    </row>
    <row r="28" customFormat="false" ht="15" hidden="false" customHeight="false" outlineLevel="0" collapsed="false">
      <c r="B28" s="4" t="s">
        <v>23</v>
      </c>
      <c r="C28" s="10" t="n">
        <f aca="false">COUNTIF(Solicitudes[Canal],B28)</f>
        <v>4</v>
      </c>
      <c r="D28" s="11" t="n">
        <f aca="false">IFERROR(C28/$C$7,0)</f>
        <v>0.571428571428571</v>
      </c>
    </row>
    <row r="29" customFormat="false" ht="15" hidden="false" customHeight="false" outlineLevel="0" collapsed="false">
      <c r="B29" s="4" t="s">
        <v>24</v>
      </c>
      <c r="C29" s="10" t="n">
        <f aca="false">COUNTIF(Solicitudes[Canal],B29)</f>
        <v>1</v>
      </c>
      <c r="D29" s="11" t="n">
        <f aca="false">IFERROR(C29/$C$7,0)</f>
        <v>0.142857142857143</v>
      </c>
    </row>
    <row r="30" customFormat="false" ht="15" hidden="false" customHeight="false" outlineLevel="0" collapsed="false">
      <c r="B30" s="4" t="s">
        <v>25</v>
      </c>
      <c r="C30" s="10" t="n">
        <f aca="false">COUNTIF(Solicitudes[Canal],B30)</f>
        <v>1</v>
      </c>
      <c r="D30" s="11" t="n">
        <f aca="false">IFERROR(C30/$C$7,0)</f>
        <v>0.142857142857143</v>
      </c>
    </row>
    <row r="32" customFormat="false" ht="15" hidden="false" customHeight="false" outlineLevel="0" collapsed="false">
      <c r="B32" s="8" t="s">
        <v>26</v>
      </c>
      <c r="C32" s="9" t="s">
        <v>11</v>
      </c>
      <c r="D32" s="9" t="s">
        <v>12</v>
      </c>
    </row>
    <row r="33" customFormat="false" ht="15" hidden="false" customHeight="false" outlineLevel="0" collapsed="false">
      <c r="B33" s="4" t="s">
        <v>27</v>
      </c>
      <c r="C33" s="10" t="n">
        <f aca="false">COUNTIF(Solicitudes[Texto del correo],B33)</f>
        <v>5</v>
      </c>
      <c r="D33" s="11" t="n">
        <f aca="false">IFERROR(C33/$C$7,0)</f>
        <v>0.714285714285714</v>
      </c>
    </row>
    <row r="34" customFormat="false" ht="15" hidden="false" customHeight="false" outlineLevel="0" collapsed="false">
      <c r="B34" s="4" t="s">
        <v>28</v>
      </c>
      <c r="C34" s="10" t="n">
        <f aca="false">COUNTIF(Solicitudes[Texto del correo],B34)</f>
        <v>2</v>
      </c>
      <c r="D34" s="11" t="n">
        <f aca="false">IFERROR(C34/$C$7,0)</f>
        <v>0.285714285714286</v>
      </c>
    </row>
  </sheetData>
  <conditionalFormatting sqref="C16:C18">
    <cfRule type="dataBar" priority="2">
      <dataBar showValue="1" minLength="10" maxLength="90">
        <cfvo type="num" val="0"/>
        <cfvo type="max" val="0"/>
        <color rgb="FFD9A898"/>
      </dataBar>
      <extLst>
        <ext xmlns:x14="http://schemas.microsoft.com/office/spreadsheetml/2009/9/main" uri="{B025F937-C7B1-47D3-B67F-A62EFF666E3E}">
          <x14:id>{DB75D72F-FCF4-4437-9475-6EFAB4DF38E2}</x14:id>
        </ext>
      </extLst>
    </cfRule>
  </conditionalFormatting>
  <conditionalFormatting sqref="C21:C24">
    <cfRule type="dataBar" priority="3">
      <dataBar showValue="1" minLength="10" maxLength="90">
        <cfvo type="num" val="0"/>
        <cfvo type="max" val="0"/>
        <color rgb="FFD9A898"/>
      </dataBar>
      <extLst>
        <ext xmlns:x14="http://schemas.microsoft.com/office/spreadsheetml/2009/9/main" uri="{B025F937-C7B1-47D3-B67F-A62EFF666E3E}">
          <x14:id>{794C17EC-5B37-433D-B1F0-9EF3EB47DBAF}</x14:id>
        </ext>
      </extLst>
    </cfRule>
  </conditionalFormatting>
  <conditionalFormatting sqref="C27:C30">
    <cfRule type="dataBar" priority="4">
      <dataBar showValue="1" minLength="10" maxLength="90">
        <cfvo type="num" val="0"/>
        <cfvo type="max" val="0"/>
        <color rgb="FFD9A898"/>
      </dataBar>
      <extLst>
        <ext xmlns:x14="http://schemas.microsoft.com/office/spreadsheetml/2009/9/main" uri="{B025F937-C7B1-47D3-B67F-A62EFF666E3E}">
          <x14:id>{1350F4CE-3C8A-46A7-9758-AF4E3E66BDE5}</x14:id>
        </ext>
      </extLst>
    </cfRule>
  </conditionalFormatting>
  <conditionalFormatting sqref="C33:C34">
    <cfRule type="dataBar" priority="5">
      <dataBar showValue="1" minLength="10" maxLength="90">
        <cfvo type="num" val="0"/>
        <cfvo type="max" val="0"/>
        <color rgb="FFD9A898"/>
      </dataBar>
      <extLst>
        <ext xmlns:x14="http://schemas.microsoft.com/office/spreadsheetml/2009/9/main" uri="{B025F937-C7B1-47D3-B67F-A62EFF666E3E}">
          <x14:id>{7EC8A185-6590-48A0-90D8-C02030EDE5C8}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B75D72F-FCF4-4437-9475-6EFAB4DF38E2}">
            <x14:dataBar minLength="10" maxLength="90" axisPosition="none" gradient="true">
              <x14:cfvo type="num">
                <xm:f>0</xm:f>
              </x14:cfvo>
              <x14:cfvo type="max"/>
              <x14:negativeFillColor rgb="FFD9A898"/>
              <x14:axisColor rgb="FF000000"/>
            </x14:dataBar>
          </x14:cfRule>
          <xm:sqref>C16:C18</xm:sqref>
        </x14:conditionalFormatting>
        <x14:conditionalFormatting xmlns:xm="http://schemas.microsoft.com/office/excel/2006/main">
          <x14:cfRule type="dataBar" id="{794C17EC-5B37-433D-B1F0-9EF3EB47DBAF}">
            <x14:dataBar minLength="10" maxLength="90" axisPosition="none" gradient="true">
              <x14:cfvo type="num">
                <xm:f>0</xm:f>
              </x14:cfvo>
              <x14:cfvo type="max"/>
              <x14:negativeFillColor rgb="FFD9A898"/>
              <x14:axisColor rgb="FF000000"/>
            </x14:dataBar>
          </x14:cfRule>
          <xm:sqref>C21:C24</xm:sqref>
        </x14:conditionalFormatting>
        <x14:conditionalFormatting xmlns:xm="http://schemas.microsoft.com/office/excel/2006/main">
          <x14:cfRule type="dataBar" id="{1350F4CE-3C8A-46A7-9758-AF4E3E66BDE5}">
            <x14:dataBar minLength="10" maxLength="90" axisPosition="none" gradient="true">
              <x14:cfvo type="num">
                <xm:f>0</xm:f>
              </x14:cfvo>
              <x14:cfvo type="max"/>
              <x14:negativeFillColor rgb="FFD9A898"/>
              <x14:axisColor rgb="FF000000"/>
            </x14:dataBar>
          </x14:cfRule>
          <xm:sqref>C27:C30</xm:sqref>
        </x14:conditionalFormatting>
        <x14:conditionalFormatting xmlns:xm="http://schemas.microsoft.com/office/excel/2006/main">
          <x14:cfRule type="dataBar" id="{7EC8A185-6590-48A0-90D8-C02030EDE5C8}">
            <x14:dataBar minLength="10" maxLength="90" axisPosition="none" gradient="true">
              <x14:cfvo type="num">
                <xm:f>0</xm:f>
              </x14:cfvo>
              <x14:cfvo type="max"/>
              <x14:negativeFillColor rgb="FFD9A898"/>
              <x14:axisColor rgb="FF000000"/>
            </x14:dataBar>
          </x14:cfRule>
          <xm:sqref>C33:C34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1"/>
    <col collapsed="false" customWidth="true" hidden="false" outlineLevel="0" max="3" min="3" style="0" width="9"/>
    <col collapsed="false" customWidth="true" hidden="false" outlineLevel="0" max="4" min="4" style="0" width="16"/>
    <col collapsed="false" customWidth="true" hidden="false" outlineLevel="0" max="5" min="5" style="0" width="24"/>
    <col collapsed="false" customWidth="true" hidden="false" outlineLevel="0" max="6" min="6" style="0" width="34"/>
    <col collapsed="false" customWidth="true" hidden="false" outlineLevel="0" max="7" min="7" style="0" width="10"/>
    <col collapsed="false" customWidth="true" hidden="false" outlineLevel="0" max="8" min="8" style="0" width="22"/>
    <col collapsed="false" customWidth="true" hidden="false" outlineLevel="0" max="9" min="9" style="0" width="18"/>
    <col collapsed="false" customWidth="true" hidden="false" outlineLevel="0" max="10" min="10" style="0" width="60"/>
    <col collapsed="false" customWidth="true" hidden="false" outlineLevel="0" max="11" min="11" style="0" width="10"/>
    <col collapsed="false" customWidth="true" hidden="false" outlineLevel="0" max="12" min="12" style="0" width="11"/>
    <col collapsed="false" customWidth="true" hidden="false" outlineLevel="0" max="13" min="13" style="0" width="14"/>
    <col collapsed="false" customWidth="true" hidden="false" outlineLevel="0" max="14" min="14" style="0" width="9"/>
    <col collapsed="false" customWidth="true" hidden="false" outlineLevel="0" max="15" min="15" style="0" width="13"/>
    <col collapsed="false" customWidth="true" hidden="false" outlineLevel="0" max="16" min="16" style="0" width="12"/>
  </cols>
  <sheetData>
    <row r="1" customFormat="false" ht="37.3" hidden="false" customHeight="false" outlineLevel="0" collapsed="false">
      <c r="A1" s="12" t="s">
        <v>29</v>
      </c>
      <c r="B1" s="12" t="s">
        <v>30</v>
      </c>
      <c r="C1" s="12" t="s">
        <v>31</v>
      </c>
      <c r="D1" s="12" t="s">
        <v>32</v>
      </c>
      <c r="E1" s="12" t="s">
        <v>33</v>
      </c>
      <c r="F1" s="12" t="s">
        <v>34</v>
      </c>
      <c r="G1" s="12" t="s">
        <v>35</v>
      </c>
      <c r="H1" s="12" t="s">
        <v>36</v>
      </c>
      <c r="I1" s="12" t="s">
        <v>37</v>
      </c>
      <c r="J1" s="12" t="s">
        <v>38</v>
      </c>
      <c r="K1" s="12" t="s">
        <v>39</v>
      </c>
      <c r="L1" s="12" t="s">
        <v>40</v>
      </c>
      <c r="M1" s="12" t="s">
        <v>41</v>
      </c>
      <c r="N1" s="12" t="s">
        <v>42</v>
      </c>
      <c r="O1" s="12" t="s">
        <v>26</v>
      </c>
      <c r="P1" s="12" t="s">
        <v>43</v>
      </c>
    </row>
    <row r="2" customFormat="false" ht="25.35" hidden="false" customHeight="false" outlineLevel="0" collapsed="false">
      <c r="A2" s="13" t="s">
        <v>44</v>
      </c>
      <c r="B2" s="14" t="n">
        <v>46302</v>
      </c>
      <c r="C2" s="15" t="n">
        <v>0.140578703703704</v>
      </c>
      <c r="D2" s="13" t="s">
        <v>45</v>
      </c>
      <c r="E2" s="13" t="s">
        <v>46</v>
      </c>
      <c r="F2" s="16" t="s">
        <v>18</v>
      </c>
      <c r="G2" s="13" t="s">
        <v>47</v>
      </c>
      <c r="H2" s="16" t="s">
        <v>48</v>
      </c>
      <c r="I2" s="13" t="s">
        <v>23</v>
      </c>
      <c r="J2" s="16" t="s">
        <v>49</v>
      </c>
      <c r="K2" s="13" t="s">
        <v>14</v>
      </c>
      <c r="L2" s="13" t="s">
        <v>50</v>
      </c>
      <c r="M2" s="16" t="s">
        <v>51</v>
      </c>
      <c r="N2" s="13" t="n">
        <v>1</v>
      </c>
      <c r="O2" s="13" t="s">
        <v>27</v>
      </c>
      <c r="P2" s="17" t="n">
        <v>10.9</v>
      </c>
    </row>
    <row r="3" customFormat="false" ht="25.35" hidden="false" customHeight="false" outlineLevel="0" collapsed="false">
      <c r="A3" s="13" t="s">
        <v>52</v>
      </c>
      <c r="B3" s="14" t="n">
        <v>46302</v>
      </c>
      <c r="C3" s="15" t="n">
        <v>0.147453703703704</v>
      </c>
      <c r="D3" s="13" t="s">
        <v>45</v>
      </c>
      <c r="E3" s="13" t="s">
        <v>46</v>
      </c>
      <c r="F3" s="16" t="s">
        <v>19</v>
      </c>
      <c r="G3" s="13" t="s">
        <v>47</v>
      </c>
      <c r="H3" s="16" t="s">
        <v>48</v>
      </c>
      <c r="I3" s="13" t="s">
        <v>22</v>
      </c>
      <c r="J3" s="16" t="s">
        <v>53</v>
      </c>
      <c r="K3" s="13" t="s">
        <v>14</v>
      </c>
      <c r="L3" s="13" t="s">
        <v>50</v>
      </c>
      <c r="M3" s="16" t="s">
        <v>51</v>
      </c>
      <c r="N3" s="13" t="n">
        <v>1</v>
      </c>
      <c r="O3" s="13" t="s">
        <v>27</v>
      </c>
      <c r="P3" s="17" t="n">
        <v>9.8</v>
      </c>
    </row>
    <row r="4" customFormat="false" ht="15" hidden="false" customHeight="false" outlineLevel="0" collapsed="false">
      <c r="A4" s="13" t="s">
        <v>54</v>
      </c>
      <c r="B4" s="14" t="n">
        <v>46302</v>
      </c>
      <c r="C4" s="15" t="n">
        <v>0.15</v>
      </c>
      <c r="D4" s="13" t="s">
        <v>55</v>
      </c>
      <c r="E4" s="13" t="s">
        <v>56</v>
      </c>
      <c r="F4" s="16" t="s">
        <v>20</v>
      </c>
      <c r="G4" s="13" t="s">
        <v>57</v>
      </c>
      <c r="H4" s="16" t="s">
        <v>58</v>
      </c>
      <c r="I4" s="13" t="s">
        <v>23</v>
      </c>
      <c r="J4" s="16" t="s">
        <v>59</v>
      </c>
      <c r="K4" s="13" t="s">
        <v>13</v>
      </c>
      <c r="L4" s="13" t="s">
        <v>50</v>
      </c>
      <c r="M4" s="16" t="s">
        <v>51</v>
      </c>
      <c r="N4" s="13" t="n">
        <v>1</v>
      </c>
      <c r="O4" s="13" t="s">
        <v>27</v>
      </c>
      <c r="P4" s="17" t="n">
        <v>9</v>
      </c>
    </row>
    <row r="5" customFormat="false" ht="15" hidden="false" customHeight="false" outlineLevel="0" collapsed="false">
      <c r="A5" s="13" t="s">
        <v>60</v>
      </c>
      <c r="B5" s="14" t="n">
        <v>46302</v>
      </c>
      <c r="C5" s="15" t="n">
        <v>0.15099537037037</v>
      </c>
      <c r="D5" s="13" t="s">
        <v>61</v>
      </c>
      <c r="E5" s="13" t="s">
        <v>62</v>
      </c>
      <c r="F5" s="16" t="s">
        <v>17</v>
      </c>
      <c r="G5" s="13" t="s">
        <v>63</v>
      </c>
      <c r="H5" s="16" t="s">
        <v>58</v>
      </c>
      <c r="I5" s="13" t="s">
        <v>25</v>
      </c>
      <c r="J5" s="16" t="s">
        <v>64</v>
      </c>
      <c r="K5" s="13" t="s">
        <v>13</v>
      </c>
      <c r="L5" s="13" t="s">
        <v>50</v>
      </c>
      <c r="M5" s="16" t="s">
        <v>51</v>
      </c>
      <c r="N5" s="13" t="n">
        <v>1</v>
      </c>
      <c r="O5" s="13" t="s">
        <v>27</v>
      </c>
      <c r="P5" s="17" t="n">
        <v>7</v>
      </c>
    </row>
    <row r="6" customFormat="false" ht="25.35" hidden="false" customHeight="false" outlineLevel="0" collapsed="false">
      <c r="A6" s="13" t="s">
        <v>65</v>
      </c>
      <c r="B6" s="14" t="n">
        <v>46302</v>
      </c>
      <c r="C6" s="15" t="n">
        <v>0.152488425925926</v>
      </c>
      <c r="D6" s="13" t="s">
        <v>66</v>
      </c>
      <c r="E6" s="13" t="s">
        <v>67</v>
      </c>
      <c r="F6" s="16" t="s">
        <v>20</v>
      </c>
      <c r="G6" s="13" t="s">
        <v>63</v>
      </c>
      <c r="H6" s="16" t="s">
        <v>58</v>
      </c>
      <c r="I6" s="13" t="s">
        <v>24</v>
      </c>
      <c r="J6" s="16" t="s">
        <v>68</v>
      </c>
      <c r="K6" s="13" t="s">
        <v>13</v>
      </c>
      <c r="L6" s="13" t="s">
        <v>50</v>
      </c>
      <c r="M6" s="16" t="s">
        <v>51</v>
      </c>
      <c r="N6" s="13" t="n">
        <v>1</v>
      </c>
      <c r="O6" s="13" t="s">
        <v>27</v>
      </c>
      <c r="P6" s="17" t="n">
        <v>8</v>
      </c>
    </row>
    <row r="7" customFormat="false" ht="25.35" hidden="false" customHeight="false" outlineLevel="0" collapsed="false">
      <c r="A7" s="13" t="s">
        <v>69</v>
      </c>
      <c r="B7" s="14" t="n">
        <v>46302</v>
      </c>
      <c r="C7" s="15" t="n">
        <v>0.153136574074074</v>
      </c>
      <c r="D7" s="13" t="s">
        <v>70</v>
      </c>
      <c r="E7" s="13" t="s">
        <v>71</v>
      </c>
      <c r="F7" s="16" t="s">
        <v>18</v>
      </c>
      <c r="G7" s="13" t="s">
        <v>47</v>
      </c>
      <c r="H7" s="16" t="s">
        <v>72</v>
      </c>
      <c r="I7" s="13" t="s">
        <v>23</v>
      </c>
      <c r="J7" s="16" t="s">
        <v>73</v>
      </c>
      <c r="K7" s="13" t="s">
        <v>15</v>
      </c>
      <c r="L7" s="13" t="s">
        <v>50</v>
      </c>
      <c r="M7" s="16" t="s">
        <v>51</v>
      </c>
      <c r="N7" s="13" t="n">
        <v>1</v>
      </c>
      <c r="O7" s="13" t="s">
        <v>28</v>
      </c>
      <c r="P7" s="17" t="n">
        <v>2.6</v>
      </c>
    </row>
    <row r="8" customFormat="false" ht="15" hidden="false" customHeight="false" outlineLevel="0" collapsed="false">
      <c r="A8" s="13" t="s">
        <v>74</v>
      </c>
      <c r="B8" s="14" t="n">
        <v>46302</v>
      </c>
      <c r="C8" s="15" t="n">
        <v>0.153553240740741</v>
      </c>
      <c r="D8" s="13" t="s">
        <v>75</v>
      </c>
      <c r="E8" s="13" t="s">
        <v>76</v>
      </c>
      <c r="F8" s="16" t="s">
        <v>18</v>
      </c>
      <c r="G8" s="13" t="s">
        <v>63</v>
      </c>
      <c r="H8" s="16" t="s">
        <v>58</v>
      </c>
      <c r="I8" s="13" t="s">
        <v>23</v>
      </c>
      <c r="J8" s="16" t="s">
        <v>64</v>
      </c>
      <c r="K8" s="13" t="s">
        <v>13</v>
      </c>
      <c r="L8" s="13" t="s">
        <v>50</v>
      </c>
      <c r="M8" s="16" t="s">
        <v>51</v>
      </c>
      <c r="N8" s="13" t="n">
        <v>1</v>
      </c>
      <c r="O8" s="13" t="s">
        <v>28</v>
      </c>
      <c r="P8" s="17" t="n">
        <v>9.1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4"/>
    <col collapsed="false" customWidth="true" hidden="false" outlineLevel="0" max="3" min="3" style="0" width="40"/>
    <col collapsed="false" customWidth="true" hidden="false" outlineLevel="0" max="4" min="4" style="0" width="52"/>
    <col collapsed="false" customWidth="true" hidden="false" outlineLevel="0" max="5" min="5" style="0" width="24"/>
    <col collapsed="false" customWidth="true" hidden="false" outlineLevel="0" max="6" min="6" style="0" width="11"/>
  </cols>
  <sheetData>
    <row r="1" customFormat="false" ht="15" hidden="false" customHeight="false" outlineLevel="0" collapsed="false">
      <c r="A1" s="18" t="s">
        <v>77</v>
      </c>
      <c r="B1" s="18" t="s">
        <v>78</v>
      </c>
      <c r="C1" s="18" t="s">
        <v>79</v>
      </c>
      <c r="D1" s="18" t="s">
        <v>80</v>
      </c>
      <c r="E1" s="18" t="s">
        <v>81</v>
      </c>
      <c r="F1" s="18" t="s">
        <v>82</v>
      </c>
    </row>
    <row r="2" customFormat="false" ht="25.35" hidden="false" customHeight="false" outlineLevel="0" collapsed="false">
      <c r="A2" s="19" t="s">
        <v>83</v>
      </c>
      <c r="B2" s="19" t="s">
        <v>84</v>
      </c>
      <c r="C2" s="19" t="s">
        <v>85</v>
      </c>
      <c r="D2" s="19" t="s">
        <v>86</v>
      </c>
      <c r="E2" s="19" t="s">
        <v>87</v>
      </c>
      <c r="F2" s="19" t="s">
        <v>88</v>
      </c>
    </row>
    <row r="3" customFormat="false" ht="25.35" hidden="false" customHeight="false" outlineLevel="0" collapsed="false">
      <c r="A3" s="19" t="s">
        <v>89</v>
      </c>
      <c r="B3" s="19" t="s">
        <v>90</v>
      </c>
      <c r="C3" s="19" t="s">
        <v>91</v>
      </c>
      <c r="D3" s="19" t="s">
        <v>92</v>
      </c>
      <c r="E3" s="19" t="s">
        <v>93</v>
      </c>
      <c r="F3" s="19" t="s">
        <v>88</v>
      </c>
    </row>
    <row r="4" customFormat="false" ht="15" hidden="false" customHeight="false" outlineLevel="0" collapsed="false">
      <c r="A4" s="19" t="s">
        <v>94</v>
      </c>
      <c r="B4" s="19" t="s">
        <v>95</v>
      </c>
      <c r="C4" s="19" t="s">
        <v>96</v>
      </c>
      <c r="D4" s="19" t="s">
        <v>97</v>
      </c>
      <c r="E4" s="19" t="s">
        <v>52</v>
      </c>
      <c r="F4" s="19" t="s">
        <v>88</v>
      </c>
    </row>
    <row r="5" customFormat="false" ht="15" hidden="false" customHeight="false" outlineLevel="0" collapsed="false">
      <c r="A5" s="19" t="s">
        <v>98</v>
      </c>
      <c r="B5" s="19" t="s">
        <v>99</v>
      </c>
      <c r="C5" s="19" t="s">
        <v>100</v>
      </c>
      <c r="D5" s="19" t="s">
        <v>101</v>
      </c>
      <c r="E5" s="19" t="s">
        <v>102</v>
      </c>
      <c r="F5" s="19" t="s">
        <v>88</v>
      </c>
    </row>
    <row r="6" customFormat="false" ht="15" hidden="false" customHeight="false" outlineLevel="0" collapsed="false">
      <c r="A6" s="19" t="s">
        <v>103</v>
      </c>
      <c r="B6" s="19" t="s">
        <v>104</v>
      </c>
      <c r="C6" s="19" t="s">
        <v>105</v>
      </c>
      <c r="D6" s="19" t="s">
        <v>106</v>
      </c>
      <c r="E6" s="19" t="s">
        <v>102</v>
      </c>
      <c r="F6" s="19" t="s">
        <v>88</v>
      </c>
    </row>
    <row r="7" customFormat="false" ht="15" hidden="false" customHeight="false" outlineLevel="0" collapsed="false">
      <c r="A7" s="19" t="s">
        <v>107</v>
      </c>
      <c r="B7" s="19" t="s">
        <v>108</v>
      </c>
      <c r="C7" s="19" t="s">
        <v>109</v>
      </c>
      <c r="D7" s="19" t="s">
        <v>110</v>
      </c>
      <c r="E7" s="19" t="s">
        <v>111</v>
      </c>
      <c r="F7" s="19" t="s">
        <v>88</v>
      </c>
    </row>
    <row r="8" customFormat="false" ht="25.35" hidden="false" customHeight="false" outlineLevel="0" collapsed="false">
      <c r="A8" s="19" t="s">
        <v>112</v>
      </c>
      <c r="B8" s="19" t="s">
        <v>113</v>
      </c>
      <c r="C8" s="19" t="s">
        <v>114</v>
      </c>
      <c r="D8" s="19" t="s">
        <v>115</v>
      </c>
      <c r="E8" s="19" t="s">
        <v>116</v>
      </c>
      <c r="F8" s="19" t="s">
        <v>88</v>
      </c>
    </row>
    <row r="9" customFormat="false" ht="15" hidden="false" customHeight="false" outlineLevel="0" collapsed="false">
      <c r="A9" s="19" t="s">
        <v>117</v>
      </c>
      <c r="B9" s="19" t="s">
        <v>118</v>
      </c>
      <c r="C9" s="19" t="s">
        <v>119</v>
      </c>
      <c r="D9" s="19" t="s">
        <v>120</v>
      </c>
      <c r="E9" s="19" t="s">
        <v>116</v>
      </c>
      <c r="F9" s="19" t="s">
        <v>88</v>
      </c>
    </row>
    <row r="10" customFormat="false" ht="15" hidden="false" customHeight="false" outlineLevel="0" collapsed="false">
      <c r="A10" s="19" t="s">
        <v>121</v>
      </c>
      <c r="B10" s="19" t="s">
        <v>122</v>
      </c>
      <c r="C10" s="19" t="s">
        <v>123</v>
      </c>
      <c r="D10" s="19" t="s">
        <v>124</v>
      </c>
      <c r="E10" s="19" t="s">
        <v>116</v>
      </c>
      <c r="F10" s="19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2026-10-07T10:57:24Z</dcterms:created>
  <dc:creator>openpyxl</dc:creator>
  <dc:description/>
  <dc:language>en-US</dc:language>
  <cp:lastModifiedBy/>
  <dcterms:modified xsi:type="dcterms:W3CDTF">2026-10-07T10:57:24Z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